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A547ADF8-601C-4B53-AC10-E4DC188C88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5" l="1"/>
  <c r="AQ8" i="5" l="1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R8" i="5" l="1"/>
  <c r="I13" i="5"/>
  <c r="G13" i="5"/>
  <c r="E13" i="5"/>
  <c r="W8" i="5"/>
  <c r="K8" i="5"/>
  <c r="I12" i="5"/>
  <c r="I14" i="5" s="1"/>
  <c r="H12" i="5"/>
  <c r="G12" i="5"/>
  <c r="G14" i="5" s="1"/>
  <c r="F12" i="5"/>
  <c r="E12" i="5"/>
  <c r="E14" i="5" s="1"/>
  <c r="K12" i="5" l="1"/>
  <c r="K13" i="5"/>
  <c r="J13" i="5" s="1"/>
  <c r="F13" i="5"/>
  <c r="L13" i="5" s="1"/>
  <c r="H13" i="5"/>
  <c r="H14" i="5" s="1"/>
  <c r="M14" i="5" s="1"/>
  <c r="AF8" i="5"/>
  <c r="O14" i="5"/>
  <c r="O13" i="5"/>
  <c r="K14" i="5" l="1"/>
  <c r="J14" i="5" s="1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<sst xmlns="http://schemas.openxmlformats.org/spreadsheetml/2006/main" count="77" uniqueCount="34">
  <si>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</si>
  <si>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</si>
  <si>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</si>
  <si>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</si>
  <si>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</si>
  <si>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</si>
  <si>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</si>
  <si>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</si>
  <si>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</si>
  <si>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</si>
  <si>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</si>
  <si>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</si>
  <si>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</si>
  <si>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</si>
  <si>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</si>
  <si>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</si>
  <si>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</si>
  <si>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</si>
  <si>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</si>
  <si>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</si>
  <si>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</si>
  <si>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</si>
  <si>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</si>
  <si>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</si>
  <si>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</si>
  <si>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YPJ</t>
  </si>
  <si>
    <t>Jere Alakoskela</t>
  </si>
  <si>
    <t>1.8.1997   Lapua</t>
  </si>
  <si>
    <t>YPJ = Ylihärmän Pesis-Junkkarit  (1996)</t>
  </si>
  <si>
    <t>Virkiä = Lapuan Virkiä  (1907),  kasvattajaseura</t>
  </si>
  <si>
    <t>2.</t>
  </si>
  <si>
    <t>ViVe  2</t>
  </si>
  <si>
    <t>ViVe = Vimpelin Veto  (1934)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</si>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</sst>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3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2"/>
      <c r="D2" s="53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4" t="s">
        <v>12</v>
      </c>
      <c r="Y2" s="55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6"/>
      <c r="W4" s="18"/>
      <c r="X4" s="12">
        <v>2020</v>
      </c>
      <c r="Y4" s="14" t="s">
        <v>24</v>
      </c>
      <c r="Z4" s="1" t="s">
        <v>25</v>
      </c>
      <c r="AA4" s="12">
        <v>8</v>
      </c>
      <c r="AB4" s="12">
        <v>0</v>
      </c>
      <c r="AC4" s="12">
        <v>0</v>
      </c>
      <c r="AD4" s="13">
        <v>4</v>
      </c>
      <c r="AE4" s="12">
        <v>16</v>
      </c>
      <c r="AF4" s="31">
        <v>0.35549999999999998</v>
      </c>
      <c r="AG4" s="18">
        <v>45</v>
      </c>
      <c r="AH4" s="39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6"/>
      <c r="W5" s="18"/>
      <c r="X5" s="65">
        <v>2021</v>
      </c>
      <c r="Y5" s="69" t="s">
        <v>24</v>
      </c>
      <c r="Z5" s="66" t="s">
        <v>25</v>
      </c>
      <c r="AA5" s="65">
        <v>5</v>
      </c>
      <c r="AB5" s="65">
        <v>0</v>
      </c>
      <c r="AC5" s="65">
        <v>1</v>
      </c>
      <c r="AD5" s="70">
        <v>0</v>
      </c>
      <c r="AE5" s="65">
        <v>4</v>
      </c>
      <c r="AF5" s="67">
        <v>0.21049999999999999</v>
      </c>
      <c r="AG5" s="68">
        <v>19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6"/>
      <c r="W6" s="18"/>
      <c r="X6" s="65">
        <v>2022</v>
      </c>
      <c r="Y6" s="69" t="s">
        <v>30</v>
      </c>
      <c r="Z6" s="66" t="s">
        <v>31</v>
      </c>
      <c r="AA6" s="65">
        <v>13</v>
      </c>
      <c r="AB6" s="65">
        <v>0</v>
      </c>
      <c r="AC6" s="65">
        <v>0</v>
      </c>
      <c r="AD6" s="70">
        <v>9</v>
      </c>
      <c r="AE6" s="65">
        <v>30</v>
      </c>
      <c r="AF6" s="67">
        <v>0.6522</v>
      </c>
      <c r="AG6" s="68">
        <v>46</v>
      </c>
      <c r="AH6" s="39"/>
      <c r="AI6" s="7"/>
      <c r="AJ6" s="7"/>
      <c r="AK6" s="7"/>
      <c r="AL6" s="10"/>
      <c r="AM6" s="12">
        <v>5</v>
      </c>
      <c r="AN6" s="12">
        <v>0</v>
      </c>
      <c r="AO6" s="12">
        <v>0</v>
      </c>
      <c r="AP6" s="12">
        <v>5</v>
      </c>
      <c r="AQ6" s="12">
        <v>9</v>
      </c>
      <c r="AR6" s="62">
        <v>0.6</v>
      </c>
      <c r="AS6" s="10"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6"/>
      <c r="W7" s="18"/>
      <c r="X7" s="12">
        <v>2023</v>
      </c>
      <c r="Y7" s="12" t="s">
        <v>33</v>
      </c>
      <c r="Z7" s="1" t="s">
        <v>31</v>
      </c>
      <c r="AA7" s="12">
        <v>14</v>
      </c>
      <c r="AB7" s="12">
        <v>1</v>
      </c>
      <c r="AC7" s="12">
        <v>4</v>
      </c>
      <c r="AD7" s="12">
        <v>13</v>
      </c>
      <c r="AE7" s="12">
        <v>26</v>
      </c>
      <c r="AF7" s="72">
        <v>0.4642857142857143</v>
      </c>
      <c r="AG7" s="10">
        <v>56</v>
      </c>
      <c r="AH7" s="39"/>
      <c r="AI7" s="7"/>
      <c r="AJ7" s="7"/>
      <c r="AK7" s="7"/>
      <c r="AL7" s="10"/>
      <c r="AM7" s="12">
        <v>2</v>
      </c>
      <c r="AN7" s="12">
        <v>0</v>
      </c>
      <c r="AO7" s="13">
        <v>0</v>
      </c>
      <c r="AP7" s="12">
        <v>0</v>
      </c>
      <c r="AQ7" s="12">
        <v>2</v>
      </c>
      <c r="AR7" s="62">
        <v>0.25</v>
      </c>
      <c r="AS7" s="18">
        <v>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8" t="s">
        <v>13</v>
      </c>
      <c r="C8" s="59"/>
      <c r="D8" s="60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SUM(K7:K7)</f>
        <v>0</v>
      </c>
      <c r="L8" s="17"/>
      <c r="M8" s="28"/>
      <c r="N8" s="40"/>
      <c r="O8" s="41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SUM(W7:W7)</f>
        <v>0</v>
      </c>
      <c r="X8" s="61" t="s">
        <v>13</v>
      </c>
      <c r="Y8" s="11"/>
      <c r="Z8" s="9"/>
      <c r="AA8" s="35">
        <f>SUM(AA4:AA7)</f>
        <v>40</v>
      </c>
      <c r="AB8" s="35">
        <f>SUM(AB4:AB7)</f>
        <v>1</v>
      </c>
      <c r="AC8" s="35">
        <f>SUM(AC4:AC7)</f>
        <v>5</v>
      </c>
      <c r="AD8" s="35">
        <f>SUM(AD4:AD7)</f>
        <v>26</v>
      </c>
      <c r="AE8" s="35">
        <f>SUM(AE4:AE7)</f>
        <v>76</v>
      </c>
      <c r="AF8" s="36">
        <f>PRODUCT(AE8/AG8)</f>
        <v>0.45783132530120479</v>
      </c>
      <c r="AG8" s="20">
        <f>SUM(AG4:AG7)</f>
        <v>166</v>
      </c>
      <c r="AH8" s="17"/>
      <c r="AI8" s="28"/>
      <c r="AJ8" s="40"/>
      <c r="AK8" s="41"/>
      <c r="AL8" s="10"/>
      <c r="AM8" s="35">
        <f>SUM(AM4:AM7)</f>
        <v>7</v>
      </c>
      <c r="AN8" s="35">
        <f>SUM(AN4:AN7)</f>
        <v>0</v>
      </c>
      <c r="AO8" s="35">
        <f>SUM(AO4:AO7)</f>
        <v>0</v>
      </c>
      <c r="AP8" s="35">
        <f>SUM(AP4:AP7)</f>
        <v>5</v>
      </c>
      <c r="AQ8" s="35">
        <f>SUM(AQ4:AQ7)</f>
        <v>11</v>
      </c>
      <c r="AR8" s="36">
        <f>PRODUCT(AQ8/AS8)</f>
        <v>0.47826086956521741</v>
      </c>
      <c r="AS8" s="38">
        <f>SUM(AS4:AS7)</f>
        <v>23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16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6"/>
      <c r="R10" s="16" t="s">
        <v>10</v>
      </c>
      <c r="S10" s="16"/>
      <c r="T10" s="16" t="s">
        <v>29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15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6"/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 t="s">
        <v>28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7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71" t="s">
        <v>32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5">
        <f>PRODUCT(AA8+AM8)</f>
        <v>47</v>
      </c>
      <c r="F13" s="45">
        <f>PRODUCT(AB8+AN8)</f>
        <v>1</v>
      </c>
      <c r="G13" s="45">
        <f>PRODUCT(AC8+AO8)</f>
        <v>5</v>
      </c>
      <c r="H13" s="45">
        <f>PRODUCT(AD8+AP8)</f>
        <v>31</v>
      </c>
      <c r="I13" s="45">
        <f>PRODUCT(AE8+AQ8)</f>
        <v>87</v>
      </c>
      <c r="J13" s="57">
        <f>PRODUCT(I13/K13)</f>
        <v>0.46031746031746029</v>
      </c>
      <c r="K13" s="10">
        <f>PRODUCT(AG8+AS8)</f>
        <v>189</v>
      </c>
      <c r="L13" s="51">
        <f>PRODUCT((F13+G13)/E13)</f>
        <v>0.1276595744680851</v>
      </c>
      <c r="M13" s="51">
        <f>PRODUCT(H13/E13)</f>
        <v>0.65957446808510634</v>
      </c>
      <c r="N13" s="51">
        <f>PRODUCT((F13+G13+H13)/E13)</f>
        <v>0.78723404255319152</v>
      </c>
      <c r="O13" s="51">
        <f>PRODUCT(I13/E13)</f>
        <v>1.8510638297872339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47</v>
      </c>
      <c r="F14" s="45">
        <f t="shared" ref="F14:I14" si="0">SUM(F11:F13)</f>
        <v>1</v>
      </c>
      <c r="G14" s="45">
        <f t="shared" si="0"/>
        <v>5</v>
      </c>
      <c r="H14" s="45">
        <f t="shared" si="0"/>
        <v>31</v>
      </c>
      <c r="I14" s="45">
        <f t="shared" si="0"/>
        <v>87</v>
      </c>
      <c r="J14" s="57">
        <f>PRODUCT(I14/K14)</f>
        <v>0.46031746031746029</v>
      </c>
      <c r="K14" s="16">
        <f>SUM(K11:K13)</f>
        <v>189</v>
      </c>
      <c r="L14" s="51">
        <f>PRODUCT((F14+G14)/E14)</f>
        <v>0.1276595744680851</v>
      </c>
      <c r="M14" s="51">
        <f>PRODUCT(H14/E14)</f>
        <v>0.65957446808510634</v>
      </c>
      <c r="N14" s="51">
        <f>PRODUCT((F14+G14+H14)/E14)</f>
        <v>0.78723404255319152</v>
      </c>
      <c r="O14" s="51">
        <f>PRODUCT(I14/E14)</f>
        <v>1.8510638297872339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0"/>
      <c r="AL179" s="10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</sheetData>
  <sortState xmlns:xlrd2="http://schemas.microsoft.com/office/spreadsheetml/2017/richdata2" ref="X6:AT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2023-09-03T20:24:32Z</dcterms:modified>
</cp:coreProperties>
</file>